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620" yWindow="460" windowWidth="26120" windowHeight="16060" tabRatio="500"/>
  </bookViews>
  <sheets>
    <sheet name="Sheet1" sheetId="1" r:id="rId1"/>
  </sheets>
  <definedNames>
    <definedName name="_xlnm.Print_Area" localSheetId="0">Sheet1!$B$2:$D$49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8" i="1"/>
  <c r="D9" i="1"/>
  <c r="D14" i="1"/>
  <c r="D15" i="1"/>
  <c r="D25" i="1"/>
  <c r="D38" i="1"/>
  <c r="D45" i="1"/>
  <c r="D47" i="1"/>
</calcChain>
</file>

<file path=xl/sharedStrings.xml><?xml version="1.0" encoding="utf-8"?>
<sst xmlns="http://schemas.openxmlformats.org/spreadsheetml/2006/main" count="40" uniqueCount="40">
  <si>
    <t>Category</t>
  </si>
  <si>
    <t>Total Income</t>
  </si>
  <si>
    <t>Balance Available</t>
  </si>
  <si>
    <t>Office Expenses</t>
  </si>
  <si>
    <t>- Insurance</t>
  </si>
  <si>
    <t>- Meetings &amp; Events</t>
  </si>
  <si>
    <t>Total Office Expense</t>
  </si>
  <si>
    <t>Maintenance &amp; Repair</t>
  </si>
  <si>
    <t>- Misc</t>
  </si>
  <si>
    <t>Total Maintenance &amp; Repair</t>
  </si>
  <si>
    <t>Operating Fees</t>
  </si>
  <si>
    <t>- State Registration</t>
  </si>
  <si>
    <t>- Twin Lakes</t>
  </si>
  <si>
    <t>- Web Site</t>
  </si>
  <si>
    <t>Total Operating Fees</t>
  </si>
  <si>
    <t>- Legal fees, taxes, unplanned</t>
  </si>
  <si>
    <t>TOTAL BUDGET &amp; CONTINGENCY</t>
  </si>
  <si>
    <t>- Legal</t>
  </si>
  <si>
    <t>Interest (CO Community Banks)</t>
  </si>
  <si>
    <t>- Bank (Checks, Safe Deposit Box)</t>
  </si>
  <si>
    <t>**Contingency ($2000)</t>
  </si>
  <si>
    <t>Anticipated collection of late dues and fees</t>
  </si>
  <si>
    <t>- Supplies, Stamps &amp; Copying</t>
  </si>
  <si>
    <t>- Post Office (Box, Mailings)</t>
  </si>
  <si>
    <t/>
  </si>
  <si>
    <t>n                       B</t>
  </si>
  <si>
    <t>Owners’ Assessment (2021) 32 lots @ $60/lot</t>
  </si>
  <si>
    <t xml:space="preserve">*Tract B Fee (2021) 20 bedrooms @ $10.00/Bdrm; </t>
  </si>
  <si>
    <t xml:space="preserve">-Signage </t>
  </si>
  <si>
    <t>2021 RESULTS</t>
  </si>
  <si>
    <t>Checking Account (Year end 2020)</t>
  </si>
  <si>
    <t>2021 Approved Budget</t>
  </si>
  <si>
    <t>Owners’ Assessment (2022) 32 lots @ $60/lot</t>
  </si>
  <si>
    <t xml:space="preserve">*Tract B Fee (2022) 20 bedrooms @ $10.00/Bdrm; </t>
  </si>
  <si>
    <t>Projected YE Operating Funds</t>
  </si>
  <si>
    <t>***RETAINED CONTINGENCY (2022)</t>
  </si>
  <si>
    <t>Last Update: 01/27/2021</t>
  </si>
  <si>
    <t xml:space="preserve">GWEOA 2021 Budget (Approved: 10/17/2020)                                       </t>
  </si>
  <si>
    <t>Total Contingency (2021)</t>
  </si>
  <si>
    <t>*Tract B fee is 1/6 of lot assessment multiplied by number of condominium bedrooms. **The 2021 budget preserves $2000 as a contingency for unplanned items. ***The 2022 budget retains the proviously established contingency ($2000) outside of operating funds.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</si>
</sst>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 x14ac:knownFonts="1">
    <font>
      <sz val="12"/>
      <color theme="1"/>
      <name val="Calibri"/>
      <family val="2"/>
      <scheme val="minor"/>
    </font>
    <font>
      <sz val="10"/>
      <color rgb="FF453CCC"/>
      <name val="Arial"/>
    </font>
    <font>
      <sz val="10"/>
      <color theme="1"/>
      <name val="Arial"/>
    </font>
    <font>
      <b/>
      <sz val="10"/>
      <color rgb="FF453CCC"/>
      <name val="Arial"/>
    </font>
    <font>
      <b/>
      <sz val="10"/>
      <color theme="1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</font>
    <font>
      <sz val="8"/>
      <name val="Calibri"/>
      <family val="2"/>
      <scheme val="minor"/>
    </font>
    <font>
      <sz val="10"/>
      <color rgb="FF3844CA"/>
      <name val="Arial"/>
    </font>
    <font>
      <b/>
      <sz val="10"/>
      <color rgb="FF3844CA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C1C1C1"/>
      </bottom>
      <diagonal/>
    </border>
    <border>
      <left style="medium">
        <color rgb="FF000000"/>
      </left>
      <right/>
      <top style="medium">
        <color rgb="FFC1C1C1"/>
      </top>
      <bottom style="medium">
        <color rgb="FF000000"/>
      </bottom>
      <diagonal/>
    </border>
    <border>
      <left/>
      <right/>
      <top/>
      <bottom style="medium">
        <color rgb="FFC1C1C1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medium">
        <color rgb="FF000000"/>
      </right>
      <top/>
      <bottom style="medium">
        <color rgb="FFC1C1C1"/>
      </bottom>
      <diagonal/>
    </border>
    <border>
      <left/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C1C1C1"/>
      </bottom>
      <diagonal/>
    </border>
    <border>
      <left/>
      <right/>
      <top style="medium">
        <color rgb="FFC1C1C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C1C1C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rgb="FFC1C1C1"/>
      </top>
      <bottom style="medium">
        <color rgb="FFC1C1C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C1C1C1"/>
      </top>
      <bottom/>
      <diagonal/>
    </border>
    <border>
      <left/>
      <right style="medium">
        <color auto="1"/>
      </right>
      <top style="medium">
        <color rgb="FFC1C1C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/>
      <top/>
      <bottom style="medium">
        <color rgb="FFC1C1C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C1C1C1"/>
      </right>
      <top style="medium">
        <color auto="1"/>
      </top>
      <bottom style="medium">
        <color auto="1"/>
      </bottom>
      <diagonal/>
    </border>
  </borders>
  <cellStyleXfs count="1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8" fontId="3" fillId="2" borderId="8" xfId="0" applyNumberFormat="1" applyFont="1" applyFill="1" applyBorder="1" applyAlignment="1">
      <alignment vertical="center" wrapText="1"/>
    </xf>
    <xf numFmtId="0" fontId="0" fillId="0" borderId="0" xfId="0" applyAlignment="1"/>
    <xf numFmtId="8" fontId="3" fillId="0" borderId="17" xfId="0" applyNumberFormat="1" applyFont="1" applyBorder="1" applyAlignment="1">
      <alignment horizontal="right" vertical="center" wrapText="1"/>
    </xf>
    <xf numFmtId="8" fontId="3" fillId="0" borderId="16" xfId="0" applyNumberFormat="1" applyFont="1" applyBorder="1" applyAlignment="1">
      <alignment horizontal="right" vertical="center" wrapText="1"/>
    </xf>
    <xf numFmtId="8" fontId="1" fillId="0" borderId="16" xfId="0" applyNumberFormat="1" applyFont="1" applyBorder="1" applyAlignment="1">
      <alignment horizontal="right" vertical="center" wrapText="1"/>
    </xf>
    <xf numFmtId="8" fontId="2" fillId="0" borderId="17" xfId="0" applyNumberFormat="1" applyFont="1" applyBorder="1" applyAlignment="1">
      <alignment horizontal="right" vertical="center" wrapText="1"/>
    </xf>
    <xf numFmtId="8" fontId="2" fillId="0" borderId="16" xfId="0" applyNumberFormat="1" applyFont="1" applyBorder="1" applyAlignment="1">
      <alignment horizontal="right" vertical="center" wrapText="1"/>
    </xf>
    <xf numFmtId="8" fontId="1" fillId="0" borderId="4" xfId="0" applyNumberFormat="1" applyFont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8" fontId="3" fillId="0" borderId="23" xfId="0" applyNumberFormat="1" applyFont="1" applyBorder="1" applyAlignment="1">
      <alignment horizontal="right" vertical="center" wrapText="1"/>
    </xf>
    <xf numFmtId="8" fontId="3" fillId="0" borderId="20" xfId="0" applyNumberFormat="1" applyFont="1" applyBorder="1" applyAlignment="1">
      <alignment horizontal="right" vertical="center" wrapText="1"/>
    </xf>
    <xf numFmtId="8" fontId="4" fillId="2" borderId="10" xfId="0" applyNumberFormat="1" applyFont="1" applyFill="1" applyBorder="1" applyAlignment="1">
      <alignment vertical="center" wrapText="1"/>
    </xf>
    <xf numFmtId="8" fontId="4" fillId="0" borderId="8" xfId="0" applyNumberFormat="1" applyFont="1" applyFill="1" applyBorder="1" applyAlignment="1">
      <alignment vertical="center" wrapText="1"/>
    </xf>
    <xf numFmtId="8" fontId="3" fillId="0" borderId="10" xfId="0" applyNumberFormat="1" applyFont="1" applyFill="1" applyBorder="1" applyAlignment="1">
      <alignment horizontal="right" vertical="center" wrapText="1"/>
    </xf>
    <xf numFmtId="8" fontId="3" fillId="2" borderId="16" xfId="0" applyNumberFormat="1" applyFont="1" applyFill="1" applyBorder="1" applyAlignment="1">
      <alignment horizontal="right" vertical="center" wrapText="1"/>
    </xf>
    <xf numFmtId="0" fontId="0" fillId="0" borderId="0" xfId="0" quotePrefix="1"/>
    <xf numFmtId="164" fontId="3" fillId="3" borderId="16" xfId="0" applyNumberFormat="1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center" vertical="center" wrapText="1"/>
    </xf>
    <xf numFmtId="8" fontId="2" fillId="0" borderId="23" xfId="0" applyNumberFormat="1" applyFont="1" applyBorder="1" applyAlignment="1">
      <alignment horizontal="right" vertical="center" wrapText="1"/>
    </xf>
    <xf numFmtId="8" fontId="2" fillId="0" borderId="15" xfId="0" applyNumberFormat="1" applyFont="1" applyBorder="1" applyAlignment="1">
      <alignment horizontal="right" vertical="center" wrapText="1"/>
    </xf>
    <xf numFmtId="8" fontId="10" fillId="0" borderId="23" xfId="0" applyNumberFormat="1" applyFont="1" applyFill="1" applyBorder="1" applyAlignment="1">
      <alignment vertical="center" wrapText="1"/>
    </xf>
    <xf numFmtId="8" fontId="3" fillId="0" borderId="18" xfId="0" applyNumberFormat="1" applyFont="1" applyBorder="1" applyAlignment="1">
      <alignment horizontal="right" vertical="center" wrapText="1"/>
    </xf>
    <xf numFmtId="8" fontId="3" fillId="0" borderId="16" xfId="0" applyNumberFormat="1" applyFont="1" applyFill="1" applyBorder="1" applyAlignment="1">
      <alignment vertical="center" wrapText="1"/>
    </xf>
    <xf numFmtId="8" fontId="10" fillId="0" borderId="16" xfId="0" applyNumberFormat="1" applyFont="1" applyFill="1" applyBorder="1" applyAlignment="1">
      <alignment vertical="center" wrapText="1"/>
    </xf>
    <xf numFmtId="8" fontId="1" fillId="2" borderId="4" xfId="0" applyNumberFormat="1" applyFont="1" applyFill="1" applyBorder="1" applyAlignment="1">
      <alignment vertical="center" wrapText="1"/>
    </xf>
    <xf numFmtId="8" fontId="1" fillId="2" borderId="12" xfId="0" applyNumberFormat="1" applyFont="1" applyFill="1" applyBorder="1" applyAlignment="1">
      <alignment vertical="center" wrapText="1"/>
    </xf>
    <xf numFmtId="8" fontId="1" fillId="2" borderId="4" xfId="0" applyNumberFormat="1" applyFont="1" applyFill="1" applyBorder="1" applyAlignment="1">
      <alignment horizontal="left" vertical="center" wrapText="1"/>
    </xf>
    <xf numFmtId="8" fontId="1" fillId="2" borderId="19" xfId="0" applyNumberFormat="1" applyFont="1" applyFill="1" applyBorder="1" applyAlignment="1">
      <alignment horizontal="left" vertical="center" wrapText="1"/>
    </xf>
    <xf numFmtId="8" fontId="1" fillId="0" borderId="2" xfId="0" applyNumberFormat="1" applyFont="1" applyBorder="1" applyAlignment="1">
      <alignment vertical="center" wrapText="1"/>
    </xf>
    <xf numFmtId="8" fontId="1" fillId="0" borderId="1" xfId="0" applyNumberFormat="1" applyFont="1" applyBorder="1" applyAlignment="1">
      <alignment vertical="center" wrapText="1"/>
    </xf>
    <xf numFmtId="8" fontId="2" fillId="2" borderId="2" xfId="0" applyNumberFormat="1" applyFont="1" applyFill="1" applyBorder="1" applyAlignment="1">
      <alignment vertical="center" wrapText="1"/>
    </xf>
    <xf numFmtId="8" fontId="2" fillId="2" borderId="1" xfId="0" applyNumberFormat="1" applyFont="1" applyFill="1" applyBorder="1" applyAlignment="1">
      <alignment vertical="center" wrapText="1"/>
    </xf>
    <xf numFmtId="8" fontId="2" fillId="0" borderId="2" xfId="0" applyNumberFormat="1" applyFont="1" applyBorder="1" applyAlignment="1">
      <alignment vertical="center" wrapText="1"/>
    </xf>
    <xf numFmtId="8" fontId="2" fillId="0" borderId="1" xfId="0" applyNumberFormat="1" applyFont="1" applyBorder="1" applyAlignment="1">
      <alignment vertical="center" wrapText="1"/>
    </xf>
    <xf numFmtId="8" fontId="1" fillId="0" borderId="5" xfId="0" applyNumberFormat="1" applyFont="1" applyBorder="1" applyAlignment="1">
      <alignment vertical="center" wrapText="1"/>
    </xf>
    <xf numFmtId="8" fontId="1" fillId="0" borderId="13" xfId="0" applyNumberFormat="1" applyFont="1" applyBorder="1" applyAlignment="1">
      <alignment vertical="center" wrapText="1"/>
    </xf>
    <xf numFmtId="8" fontId="1" fillId="0" borderId="3" xfId="0" applyNumberFormat="1" applyFont="1" applyBorder="1" applyAlignment="1">
      <alignment vertical="center" wrapText="1"/>
    </xf>
    <xf numFmtId="8" fontId="1" fillId="0" borderId="11" xfId="0" applyNumberFormat="1" applyFont="1" applyBorder="1" applyAlignment="1">
      <alignment vertical="center" wrapText="1"/>
    </xf>
    <xf numFmtId="8" fontId="1" fillId="0" borderId="4" xfId="0" applyNumberFormat="1" applyFont="1" applyBorder="1" applyAlignment="1">
      <alignment vertical="center" wrapText="1"/>
    </xf>
    <xf numFmtId="8" fontId="1" fillId="0" borderId="12" xfId="0" applyNumberFormat="1" applyFont="1" applyBorder="1" applyAlignment="1">
      <alignment vertical="center" wrapText="1"/>
    </xf>
    <xf numFmtId="8" fontId="1" fillId="0" borderId="4" xfId="0" quotePrefix="1" applyNumberFormat="1" applyFont="1" applyBorder="1" applyAlignment="1">
      <alignment vertical="center" wrapText="1"/>
    </xf>
    <xf numFmtId="8" fontId="2" fillId="0" borderId="4" xfId="0" applyNumberFormat="1" applyFont="1" applyBorder="1" applyAlignment="1">
      <alignment vertical="center" wrapText="1"/>
    </xf>
    <xf numFmtId="8" fontId="2" fillId="0" borderId="12" xfId="0" applyNumberFormat="1" applyFont="1" applyBorder="1" applyAlignment="1">
      <alignment vertical="center" wrapText="1"/>
    </xf>
    <xf numFmtId="8" fontId="9" fillId="0" borderId="4" xfId="0" quotePrefix="1" applyNumberFormat="1" applyFont="1" applyBorder="1" applyAlignment="1">
      <alignment vertical="center" wrapText="1"/>
    </xf>
    <xf numFmtId="8" fontId="9" fillId="0" borderId="12" xfId="0" applyNumberFormat="1" applyFont="1" applyBorder="1" applyAlignment="1">
      <alignment vertical="center" wrapText="1"/>
    </xf>
    <xf numFmtId="8" fontId="9" fillId="0" borderId="4" xfId="0" quotePrefix="1" applyNumberFormat="1" applyFont="1" applyFill="1" applyBorder="1" applyAlignment="1">
      <alignment vertical="center" wrapText="1"/>
    </xf>
    <xf numFmtId="8" fontId="9" fillId="0" borderId="19" xfId="0" quotePrefix="1" applyNumberFormat="1" applyFont="1" applyFill="1" applyBorder="1" applyAlignment="1">
      <alignment vertical="center" wrapText="1"/>
    </xf>
    <xf numFmtId="8" fontId="1" fillId="0" borderId="24" xfId="0" applyNumberFormat="1" applyFont="1" applyBorder="1" applyAlignment="1">
      <alignment horizontal="left" vertical="center" wrapText="1"/>
    </xf>
    <xf numFmtId="8" fontId="1" fillId="0" borderId="9" xfId="0" applyNumberFormat="1" applyFont="1" applyBorder="1" applyAlignment="1">
      <alignment horizontal="left" vertical="center" wrapText="1"/>
    </xf>
    <xf numFmtId="8" fontId="1" fillId="0" borderId="25" xfId="0" applyNumberFormat="1" applyFont="1" applyBorder="1" applyAlignment="1">
      <alignment horizontal="center" vertical="center" wrapText="1"/>
    </xf>
    <xf numFmtId="8" fontId="1" fillId="0" borderId="26" xfId="0" applyNumberFormat="1" applyFont="1" applyBorder="1" applyAlignment="1">
      <alignment horizontal="center" vertical="center" wrapText="1"/>
    </xf>
    <xf numFmtId="8" fontId="1" fillId="0" borderId="4" xfId="0" applyNumberFormat="1" applyFont="1" applyBorder="1" applyAlignment="1">
      <alignment horizontal="left" vertical="center" wrapText="1"/>
    </xf>
    <xf numFmtId="8" fontId="1" fillId="0" borderId="19" xfId="0" applyNumberFormat="1" applyFont="1" applyBorder="1" applyAlignment="1">
      <alignment horizontal="left" vertical="center" wrapText="1"/>
    </xf>
    <xf numFmtId="8" fontId="1" fillId="0" borderId="21" xfId="0" applyNumberFormat="1" applyFont="1" applyBorder="1" applyAlignment="1">
      <alignment vertical="center" wrapText="1"/>
    </xf>
    <xf numFmtId="8" fontId="1" fillId="0" borderId="22" xfId="0" applyNumberFormat="1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8" fontId="7" fillId="0" borderId="25" xfId="0" applyNumberFormat="1" applyFont="1" applyBorder="1" applyAlignment="1">
      <alignment horizontal="left" vertical="center" wrapText="1"/>
    </xf>
    <xf numFmtId="8" fontId="7" fillId="0" borderId="27" xfId="0" applyNumberFormat="1" applyFont="1" applyBorder="1" applyAlignment="1">
      <alignment horizontal="left" vertical="center" wrapText="1"/>
    </xf>
    <xf numFmtId="8" fontId="7" fillId="0" borderId="26" xfId="0" applyNumberFormat="1" applyFont="1" applyBorder="1" applyAlignment="1">
      <alignment horizontal="left" vertical="center" wrapText="1"/>
    </xf>
    <xf numFmtId="8" fontId="1" fillId="0" borderId="14" xfId="0" applyNumberFormat="1" applyFont="1" applyBorder="1" applyAlignment="1">
      <alignment vertical="center" wrapText="1"/>
    </xf>
    <xf numFmtId="8" fontId="1" fillId="0" borderId="7" xfId="0" applyNumberFormat="1" applyFont="1" applyBorder="1" applyAlignment="1">
      <alignment vertical="center" wrapText="1"/>
    </xf>
    <xf numFmtId="8" fontId="3" fillId="0" borderId="23" xfId="0" applyNumberFormat="1" applyFont="1" applyBorder="1" applyAlignment="1">
      <alignment vertical="center" wrapText="1"/>
    </xf>
    <xf numFmtId="8" fontId="2" fillId="0" borderId="25" xfId="0" applyNumberFormat="1" applyFont="1" applyBorder="1" applyAlignment="1">
      <alignment vertical="center" wrapText="1"/>
    </xf>
    <xf numFmtId="8" fontId="2" fillId="0" borderId="33" xfId="0" applyNumberFormat="1" applyFont="1" applyBorder="1" applyAlignment="1">
      <alignment vertical="center" wrapText="1"/>
    </xf>
    <xf numFmtId="8" fontId="2" fillId="0" borderId="26" xfId="0" applyNumberFormat="1" applyFont="1" applyBorder="1" applyAlignment="1">
      <alignment vertical="center" wrapText="1"/>
    </xf>
  </cellXfs>
  <cellStyles count="1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J102"/>
  <sheetViews>
    <sheetView tabSelected="1" showRuler="0" topLeftCell="A31" workbookViewId="0">
      <selection activeCell="D47" sqref="D47"/>
    </sheetView>
  </sheetViews>
  <sheetFormatPr baseColWidth="10" defaultRowHeight="15" x14ac:dyDescent="0"/>
  <cols>
    <col min="3" max="3" width="18.83203125" customWidth="1"/>
    <col min="4" max="4" width="26" customWidth="1"/>
  </cols>
  <sheetData>
    <row r="2" spans="2:9" ht="16" thickBot="1"/>
    <row r="3" spans="2:9" ht="24" customHeight="1" thickBot="1">
      <c r="B3" s="59" t="s">
        <v>37</v>
      </c>
      <c r="C3" s="60"/>
      <c r="D3" s="61"/>
    </row>
    <row r="4" spans="2:9" ht="36" customHeight="1" thickBot="1">
      <c r="B4" s="62" t="s">
        <v>36</v>
      </c>
      <c r="C4" s="63"/>
      <c r="D4" s="18" t="s">
        <v>29</v>
      </c>
      <c r="I4" s="2"/>
    </row>
    <row r="5" spans="2:9" ht="16" thickBot="1">
      <c r="B5" s="57" t="s">
        <v>0</v>
      </c>
      <c r="C5" s="58"/>
      <c r="D5" s="56" t="s">
        <v>31</v>
      </c>
    </row>
    <row r="6" spans="2:9" ht="16" thickBot="1">
      <c r="B6" s="39" t="s">
        <v>30</v>
      </c>
      <c r="C6" s="40"/>
      <c r="D6" s="17">
        <v>2455.23</v>
      </c>
    </row>
    <row r="7" spans="2:9" ht="24" customHeight="1" thickBot="1">
      <c r="B7" s="39" t="s">
        <v>18</v>
      </c>
      <c r="C7" s="40"/>
      <c r="D7" s="4">
        <v>2</v>
      </c>
    </row>
    <row r="8" spans="2:9" ht="36" customHeight="1" thickBot="1">
      <c r="B8" s="39" t="s">
        <v>26</v>
      </c>
      <c r="C8" s="40"/>
      <c r="D8" s="4">
        <f>32*60</f>
        <v>1920</v>
      </c>
    </row>
    <row r="9" spans="2:9" ht="24" customHeight="1" thickBot="1">
      <c r="B9" s="39" t="s">
        <v>27</v>
      </c>
      <c r="C9" s="40"/>
      <c r="D9" s="4">
        <f>20*((D8/32)/6)</f>
        <v>200</v>
      </c>
    </row>
    <row r="10" spans="2:9" ht="24" customHeight="1" thickBot="1">
      <c r="B10" s="25" t="s">
        <v>32</v>
      </c>
      <c r="C10" s="26"/>
      <c r="D10" s="15"/>
    </row>
    <row r="11" spans="2:9" ht="24" customHeight="1" thickBot="1">
      <c r="B11" s="25" t="s">
        <v>33</v>
      </c>
      <c r="C11" s="26"/>
      <c r="D11" s="15"/>
    </row>
    <row r="12" spans="2:9" ht="24" customHeight="1" thickBot="1">
      <c r="B12" s="27" t="s">
        <v>21</v>
      </c>
      <c r="C12" s="28"/>
      <c r="D12" s="15"/>
    </row>
    <row r="13" spans="2:9" ht="16" thickBot="1">
      <c r="B13" s="42"/>
      <c r="C13" s="43"/>
      <c r="D13" s="5"/>
    </row>
    <row r="14" spans="2:9" ht="16" thickBot="1">
      <c r="B14" s="39" t="s">
        <v>1</v>
      </c>
      <c r="C14" s="40"/>
      <c r="D14" s="4">
        <f>SUM(D7:D9)</f>
        <v>2122</v>
      </c>
    </row>
    <row r="15" spans="2:9" ht="16" thickBot="1">
      <c r="B15" s="35" t="s">
        <v>2</v>
      </c>
      <c r="C15" s="36"/>
      <c r="D15" s="3">
        <f>D6+D14</f>
        <v>4577.2299999999996</v>
      </c>
    </row>
    <row r="16" spans="2:9" ht="16" thickBot="1">
      <c r="B16" s="33"/>
      <c r="C16" s="34"/>
      <c r="D16" s="6"/>
    </row>
    <row r="17" spans="2:4" ht="16" thickBot="1">
      <c r="B17" s="37" t="s">
        <v>3</v>
      </c>
      <c r="C17" s="38"/>
      <c r="D17" s="7"/>
    </row>
    <row r="18" spans="2:4" ht="16" thickBot="1">
      <c r="B18" s="39" t="s">
        <v>4</v>
      </c>
      <c r="C18" s="40"/>
      <c r="D18" s="1">
        <v>356</v>
      </c>
    </row>
    <row r="19" spans="2:4" ht="16" thickBot="1">
      <c r="B19" s="52" t="s">
        <v>17</v>
      </c>
      <c r="C19" s="53"/>
      <c r="D19" s="1">
        <v>100</v>
      </c>
    </row>
    <row r="20" spans="2:4" ht="16" thickBot="1">
      <c r="B20" s="41" t="s">
        <v>23</v>
      </c>
      <c r="C20" s="40"/>
      <c r="D20" s="1">
        <v>175</v>
      </c>
    </row>
    <row r="21" spans="2:4" ht="16" thickBot="1">
      <c r="B21" s="41" t="s">
        <v>19</v>
      </c>
      <c r="C21" s="40"/>
      <c r="D21" s="1">
        <v>45</v>
      </c>
    </row>
    <row r="22" spans="2:4" ht="16" thickBot="1">
      <c r="B22" s="41" t="s">
        <v>22</v>
      </c>
      <c r="C22" s="40"/>
      <c r="D22" s="1">
        <v>50</v>
      </c>
    </row>
    <row r="23" spans="2:4" ht="16" thickBot="1">
      <c r="B23" s="39" t="s">
        <v>5</v>
      </c>
      <c r="C23" s="40"/>
      <c r="D23" s="1">
        <v>149.9</v>
      </c>
    </row>
    <row r="24" spans="2:4" ht="16" thickBot="1">
      <c r="B24" s="42"/>
      <c r="C24" s="43"/>
      <c r="D24" s="13"/>
    </row>
    <row r="25" spans="2:4" ht="16" thickBot="1">
      <c r="B25" s="35" t="s">
        <v>6</v>
      </c>
      <c r="C25" s="36"/>
      <c r="D25" s="14">
        <f>SUM(D18:D23)</f>
        <v>875.9</v>
      </c>
    </row>
    <row r="26" spans="2:4" ht="16" thickBot="1">
      <c r="B26" s="33"/>
      <c r="C26" s="34"/>
      <c r="D26" s="19"/>
    </row>
    <row r="27" spans="2:4" ht="16" thickBot="1">
      <c r="B27" s="37" t="s">
        <v>7</v>
      </c>
      <c r="C27" s="38"/>
      <c r="D27" s="20"/>
    </row>
    <row r="28" spans="2:4" ht="16" thickBot="1">
      <c r="B28" s="39" t="s">
        <v>8</v>
      </c>
      <c r="C28" s="40"/>
      <c r="D28" s="23">
        <v>400</v>
      </c>
    </row>
    <row r="29" spans="2:4" ht="16" thickBot="1">
      <c r="B29" s="44" t="s">
        <v>28</v>
      </c>
      <c r="C29" s="45"/>
      <c r="D29" s="24">
        <v>424</v>
      </c>
    </row>
    <row r="30" spans="2:4" ht="16" thickBot="1">
      <c r="B30" s="46"/>
      <c r="C30" s="47"/>
      <c r="D30" s="21"/>
    </row>
    <row r="31" spans="2:4" ht="16" thickBot="1">
      <c r="B31" s="35" t="s">
        <v>9</v>
      </c>
      <c r="C31" s="36"/>
      <c r="D31" s="22">
        <f>SUM(D28:D29)</f>
        <v>824</v>
      </c>
    </row>
    <row r="32" spans="2:4" ht="16" thickBot="1">
      <c r="B32" s="33"/>
      <c r="C32" s="34"/>
      <c r="D32" s="6"/>
    </row>
    <row r="33" spans="2:4" ht="16" thickBot="1">
      <c r="B33" s="37" t="s">
        <v>10</v>
      </c>
      <c r="C33" s="38"/>
      <c r="D33" s="7"/>
    </row>
    <row r="34" spans="2:4" ht="16" thickBot="1">
      <c r="B34" s="39" t="s">
        <v>11</v>
      </c>
      <c r="C34" s="40"/>
      <c r="D34" s="4">
        <v>10</v>
      </c>
    </row>
    <row r="35" spans="2:4" ht="16" thickBot="1">
      <c r="B35" s="39" t="s">
        <v>12</v>
      </c>
      <c r="C35" s="40"/>
      <c r="D35" s="4">
        <v>50</v>
      </c>
    </row>
    <row r="36" spans="2:4" ht="16" thickBot="1">
      <c r="B36" s="39" t="s">
        <v>13</v>
      </c>
      <c r="C36" s="40"/>
      <c r="D36" s="4">
        <v>600</v>
      </c>
    </row>
    <row r="37" spans="2:4" ht="16" thickBot="1">
      <c r="B37" s="8"/>
      <c r="C37" s="9"/>
      <c r="D37" s="4"/>
    </row>
    <row r="38" spans="2:4" ht="16" thickBot="1">
      <c r="B38" s="54" t="s">
        <v>14</v>
      </c>
      <c r="C38" s="55"/>
      <c r="D38" s="10">
        <f>SUM(D34:D36)</f>
        <v>660</v>
      </c>
    </row>
    <row r="39" spans="2:4" ht="16" thickBot="1">
      <c r="B39" s="50"/>
      <c r="C39" s="51"/>
      <c r="D39" s="11"/>
    </row>
    <row r="40" spans="2:4" ht="16" thickBot="1">
      <c r="B40" s="48" t="s">
        <v>20</v>
      </c>
      <c r="C40" s="49"/>
      <c r="D40" s="4"/>
    </row>
    <row r="41" spans="2:4" ht="16" thickBot="1">
      <c r="B41" s="52" t="s">
        <v>15</v>
      </c>
      <c r="C41" s="53"/>
      <c r="D41" s="4">
        <v>2000</v>
      </c>
    </row>
    <row r="42" spans="2:4" ht="16" thickBot="1">
      <c r="B42" s="42"/>
      <c r="C42" s="43"/>
      <c r="D42" s="7"/>
    </row>
    <row r="43" spans="2:4" ht="16" thickBot="1">
      <c r="B43" s="35" t="s">
        <v>38</v>
      </c>
      <c r="C43" s="36"/>
      <c r="D43" s="3">
        <v>2000</v>
      </c>
    </row>
    <row r="44" spans="2:4" ht="16" thickBot="1">
      <c r="B44" s="33"/>
      <c r="C44" s="34"/>
      <c r="D44" s="6"/>
    </row>
    <row r="45" spans="2:4" ht="16" thickBot="1">
      <c r="B45" s="29" t="s">
        <v>16</v>
      </c>
      <c r="C45" s="30"/>
      <c r="D45" s="3">
        <f>D25+D31+D38+D43</f>
        <v>4359.8999999999996</v>
      </c>
    </row>
    <row r="46" spans="2:4" ht="22" customHeight="1" thickBot="1">
      <c r="B46" s="31" t="s">
        <v>35</v>
      </c>
      <c r="C46" s="32"/>
      <c r="D46" s="12">
        <v>2000</v>
      </c>
    </row>
    <row r="47" spans="2:4" ht="23" customHeight="1" thickBot="1">
      <c r="B47" s="67" t="s">
        <v>34</v>
      </c>
      <c r="C47" s="68"/>
      <c r="D47" s="69">
        <f>D15-D45</f>
        <v>217.32999999999993</v>
      </c>
    </row>
    <row r="48" spans="2:4" ht="16" thickBot="1">
      <c r="B48" s="70"/>
      <c r="C48" s="71"/>
      <c r="D48" s="72"/>
    </row>
    <row r="49" spans="2:4" ht="58" customHeight="1" thickBot="1">
      <c r="B49" s="64" t="s">
        <v>39</v>
      </c>
      <c r="C49" s="65"/>
      <c r="D49" s="66"/>
    </row>
    <row r="66" spans="10:10">
      <c r="J66" s="16" t="s">
        <v>24</v>
      </c>
    </row>
    <row r="102" spans="10:10">
      <c r="J102" t="s">
        <v>25</v>
      </c>
    </row>
  </sheetData>
  <mergeCells count="46">
    <mergeCell ref="B3:D3"/>
    <mergeCell ref="B40:C40"/>
    <mergeCell ref="B39:C39"/>
    <mergeCell ref="B41:C41"/>
    <mergeCell ref="B38:C38"/>
    <mergeCell ref="B19:C19"/>
    <mergeCell ref="B4:C4"/>
    <mergeCell ref="B5:C5"/>
    <mergeCell ref="B6:C6"/>
    <mergeCell ref="B7:C7"/>
    <mergeCell ref="B8:C8"/>
    <mergeCell ref="B9:C9"/>
    <mergeCell ref="B13:C13"/>
    <mergeCell ref="B14:C14"/>
    <mergeCell ref="B47:C47"/>
    <mergeCell ref="B48:C48"/>
    <mergeCell ref="B49:D49"/>
    <mergeCell ref="B44:C44"/>
    <mergeCell ref="B27:C27"/>
    <mergeCell ref="B28:C28"/>
    <mergeCell ref="B29:C29"/>
    <mergeCell ref="B31:C31"/>
    <mergeCell ref="B32:C32"/>
    <mergeCell ref="B33:C33"/>
    <mergeCell ref="B34:C34"/>
    <mergeCell ref="B35:C35"/>
    <mergeCell ref="B36:C36"/>
    <mergeCell ref="B42:C42"/>
    <mergeCell ref="B43:C43"/>
    <mergeCell ref="B30:C30"/>
    <mergeCell ref="B10:C10"/>
    <mergeCell ref="B11:C11"/>
    <mergeCell ref="B12:C12"/>
    <mergeCell ref="B45:C45"/>
    <mergeCell ref="B46:C46"/>
    <mergeCell ref="B26:C26"/>
    <mergeCell ref="B15:C15"/>
    <mergeCell ref="B16:C16"/>
    <mergeCell ref="B17:C17"/>
    <mergeCell ref="B18:C18"/>
    <mergeCell ref="B20:C20"/>
    <mergeCell ref="B21:C21"/>
    <mergeCell ref="B22:C22"/>
    <mergeCell ref="B23:C23"/>
    <mergeCell ref="B24:C24"/>
    <mergeCell ref="B25:C25"/>
  </mergeCells>
  <phoneticPr fontId="8" type="noConversion"/>
  <pageMargins left="0.75" right="0.75" top="1" bottom="1" header="0.5" footer="0.5"/>
  <pageSetup scale="72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Day</dc:creator>
  <cp:lastModifiedBy>Peter Day</cp:lastModifiedBy>
  <cp:lastPrinted>2020-10-17T14:36:56Z</cp:lastPrinted>
  <dcterms:created xsi:type="dcterms:W3CDTF">2019-08-06T18:07:00Z</dcterms:created>
  <dcterms:modified xsi:type="dcterms:W3CDTF">2021-02-22T15:46:19Z</dcterms:modified>
</cp:coreProperties>
</file>